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66.0.6\市民課\03_住基データ関係\月・年度初めの集計・報告など\03　ホームページ用資料\住民基本台帳人口動態資料\令和8年\"/>
    </mc:Choice>
  </mc:AlternateContent>
  <bookViews>
    <workbookView xWindow="0" yWindow="0" windowWidth="28800" windowHeight="12210" tabRatio="594"/>
  </bookViews>
  <sheets>
    <sheet name="人口動態" sheetId="70" r:id="rId1"/>
  </sheets>
  <definedNames>
    <definedName name="_xlnm.Print_Area" localSheetId="0">人口動態!$A$1:$G$38</definedName>
  </definedNames>
  <calcPr calcId="162913"/>
</workbook>
</file>

<file path=xl/calcChain.xml><?xml version="1.0" encoding="utf-8"?>
<calcChain xmlns="http://schemas.openxmlformats.org/spreadsheetml/2006/main">
  <c r="D30" i="70" l="1"/>
  <c r="E25" i="70" l="1"/>
  <c r="E24" i="70"/>
  <c r="C25" i="70"/>
  <c r="C24" i="70"/>
  <c r="B15" i="70"/>
  <c r="B12" i="70"/>
  <c r="B11" i="70"/>
  <c r="B17" i="70" l="1"/>
  <c r="E8" i="70" l="1"/>
  <c r="E26" i="70" l="1"/>
  <c r="C13" i="70" l="1"/>
  <c r="C8" i="70" l="1"/>
  <c r="G24" i="70" l="1"/>
  <c r="G25" i="70"/>
  <c r="B13" i="70" l="1"/>
  <c r="B26" i="70" l="1"/>
  <c r="D16" i="70" l="1"/>
  <c r="B19" i="70"/>
  <c r="D11" i="70"/>
  <c r="C26" i="70"/>
  <c r="D15" i="70"/>
  <c r="D6" i="70"/>
  <c r="D7" i="70"/>
  <c r="B8" i="70"/>
  <c r="D12" i="70"/>
  <c r="C17" i="70"/>
  <c r="D26" i="70"/>
  <c r="F26" i="70"/>
  <c r="G26" i="70" l="1"/>
  <c r="C19" i="70"/>
  <c r="D17" i="70"/>
  <c r="D13" i="70"/>
  <c r="D8" i="70"/>
  <c r="E19" i="70" l="1"/>
</calcChain>
</file>

<file path=xl/sharedStrings.xml><?xml version="1.0" encoding="utf-8"?>
<sst xmlns="http://schemas.openxmlformats.org/spreadsheetml/2006/main" count="49" uniqueCount="36">
  <si>
    <t>（※外国人を含む）</t>
  </si>
  <si>
    <t>人　　　口</t>
  </si>
  <si>
    <t>世帯数</t>
  </si>
  <si>
    <t>男</t>
  </si>
  <si>
    <t>女</t>
  </si>
  <si>
    <t>計</t>
  </si>
  <si>
    <t>今月末</t>
  </si>
  <si>
    <t>前月比</t>
  </si>
  <si>
    <t>出生</t>
  </si>
  <si>
    <t>死亡</t>
  </si>
  <si>
    <t>減</t>
    <rPh sb="0" eb="1">
      <t>ゲン</t>
    </rPh>
    <phoneticPr fontId="1"/>
  </si>
  <si>
    <t>先月末</t>
    <rPh sb="0" eb="1">
      <t>セン</t>
    </rPh>
    <phoneticPr fontId="1"/>
  </si>
  <si>
    <t>計</t>
    <rPh sb="0" eb="1">
      <t>ケイ</t>
    </rPh>
    <phoneticPr fontId="1"/>
  </si>
  <si>
    <t>（参考）</t>
    <rPh sb="1" eb="3">
      <t>サンコウ</t>
    </rPh>
    <phoneticPr fontId="1"/>
  </si>
  <si>
    <t>計</t>
    <phoneticPr fontId="1"/>
  </si>
  <si>
    <t>　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</si>
  <si>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</si>
  <si>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</si>
  <si>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　　計</t>
    <rPh sb="0" eb="1">
      <t>ゴウ</t>
    </rPh>
    <rPh sb="3" eb="4">
      <t>ケイ</t>
    </rPh>
    <phoneticPr fontId="1"/>
  </si>
  <si>
    <t>増　　　　　　　　　　</t>
    <phoneticPr fontId="1"/>
  </si>
  <si>
    <t>住民基本台帳人口動態資料</t>
    <phoneticPr fontId="1"/>
  </si>
  <si>
    <t>うち外国人住民</t>
    <rPh sb="2" eb="4">
      <t>ガイコク</t>
    </rPh>
    <rPh sb="4" eb="5">
      <t>ジン</t>
    </rPh>
    <rPh sb="5" eb="7">
      <t>ジュウミン</t>
    </rPh>
    <phoneticPr fontId="1"/>
  </si>
  <si>
    <t>先月末</t>
    <rPh sb="0" eb="3">
      <t>センゲツマツ</t>
    </rPh>
    <phoneticPr fontId="1"/>
  </si>
  <si>
    <t>今月末</t>
    <rPh sb="0" eb="3">
      <t>コンゲツマツ</t>
    </rPh>
    <phoneticPr fontId="1"/>
  </si>
  <si>
    <t>転入・職権記載</t>
    <rPh sb="3" eb="5">
      <t>ショッケン</t>
    </rPh>
    <rPh sb="5" eb="7">
      <t>キサイ</t>
    </rPh>
    <phoneticPr fontId="1"/>
  </si>
  <si>
    <t>転出・職権消除</t>
    <rPh sb="5" eb="7">
      <t>ショウジョ</t>
    </rPh>
    <phoneticPr fontId="1"/>
  </si>
  <si>
    <t>転入・職権記載者数</t>
    <rPh sb="0" eb="2">
      <t>テンニュウ</t>
    </rPh>
    <rPh sb="3" eb="5">
      <t>ショッケン</t>
    </rPh>
    <rPh sb="5" eb="7">
      <t>キサイ</t>
    </rPh>
    <rPh sb="7" eb="8">
      <t>シャ</t>
    </rPh>
    <rPh sb="8" eb="9">
      <t>スウ</t>
    </rPh>
    <phoneticPr fontId="1"/>
  </si>
  <si>
    <t>転出・職権消除者数</t>
    <rPh sb="0" eb="2">
      <t>テンシュツ</t>
    </rPh>
    <rPh sb="3" eb="5">
      <t>ショッケン</t>
    </rPh>
    <rPh sb="5" eb="7">
      <t>ショウジョ</t>
    </rPh>
    <rPh sb="7" eb="8">
      <t>シャ</t>
    </rPh>
    <rPh sb="8" eb="9">
      <t>スウ</t>
    </rPh>
    <phoneticPr fontId="1"/>
  </si>
  <si>
    <t>死亡者数</t>
    <rPh sb="0" eb="2">
      <t>シボウ</t>
    </rPh>
    <rPh sb="2" eb="3">
      <t>シャ</t>
    </rPh>
    <rPh sb="3" eb="4">
      <t>スウ</t>
    </rPh>
    <phoneticPr fontId="1"/>
  </si>
  <si>
    <t>出生者数</t>
    <rPh sb="0" eb="2">
      <t>シュッショウ</t>
    </rPh>
    <rPh sb="2" eb="3">
      <t>シャ</t>
    </rPh>
    <rPh sb="3" eb="4">
      <t>スウ</t>
    </rPh>
    <phoneticPr fontId="1"/>
  </si>
  <si>
    <t>増</t>
    <rPh sb="0" eb="1">
      <t>ゾウ</t>
    </rPh>
    <phoneticPr fontId="1"/>
  </si>
  <si>
    <t>社会増減</t>
    <rPh sb="0" eb="2">
      <t>シャカイ</t>
    </rPh>
    <rPh sb="2" eb="4">
      <t>ゾウゲン</t>
    </rPh>
    <phoneticPr fontId="1"/>
  </si>
  <si>
    <t>自然増減</t>
    <rPh sb="0" eb="2">
      <t>シゼン</t>
    </rPh>
    <rPh sb="2" eb="4">
      <t>ゾウゲン</t>
    </rPh>
    <phoneticPr fontId="1"/>
  </si>
  <si>
    <t>合計</t>
    <phoneticPr fontId="1"/>
  </si>
  <si>
    <t>令和8年7月末現在</t>
    <rPh sb="0" eb="1">
      <t>レイ</t>
    </rPh>
    <rPh sb="1" eb="2">
      <t>ワ</t>
    </rPh>
    <phoneticPr fontId="1"/>
  </si>
  <si>
    <t>令和7年7月末人口</t>
    <rPh sb="0" eb="1">
      <t>レイ</t>
    </rPh>
    <rPh sb="1" eb="2">
      <t>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</si>
</sst>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&quot;▲ &quot;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righ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4" borderId="14" xfId="0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4" borderId="17" xfId="0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2" fillId="3" borderId="22" xfId="0" applyNumberFormat="1" applyFont="1" applyFill="1" applyBorder="1" applyAlignment="1">
      <alignment horizontal="right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shrinkToFit="1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0" borderId="29" xfId="0" applyFont="1" applyBorder="1">
      <alignment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21" xfId="0" applyFont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right" vertical="center" wrapText="1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righ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right" vertical="center" wrapText="1"/>
    </xf>
    <xf numFmtId="0" fontId="2" fillId="0" borderId="4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5" borderId="34" xfId="0" applyFont="1" applyFill="1" applyBorder="1">
      <alignment vertical="center"/>
    </xf>
    <xf numFmtId="0" fontId="2" fillId="5" borderId="35" xfId="0" applyFont="1" applyFill="1" applyBorder="1">
      <alignment vertical="center"/>
    </xf>
    <xf numFmtId="0" fontId="2" fillId="6" borderId="0" xfId="0" applyFont="1" applyFill="1" applyBorder="1" applyAlignment="1">
      <alignment horizontal="right" vertical="center"/>
    </xf>
    <xf numFmtId="176" fontId="2" fillId="6" borderId="0" xfId="0" applyNumberFormat="1" applyFont="1" applyFill="1" applyBorder="1" applyAlignment="1">
      <alignment horizontal="right" vertical="center" shrinkToFit="1"/>
    </xf>
    <xf numFmtId="0" fontId="2" fillId="6" borderId="46" xfId="0" applyFont="1" applyFill="1" applyBorder="1" applyAlignment="1">
      <alignment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shrinkToFit="1"/>
    </xf>
    <xf numFmtId="38" fontId="2" fillId="5" borderId="9" xfId="1" applyFont="1" applyFill="1" applyBorder="1">
      <alignment vertical="center"/>
    </xf>
    <xf numFmtId="38" fontId="2" fillId="0" borderId="30" xfId="1" applyFont="1" applyBorder="1">
      <alignment vertical="center"/>
    </xf>
    <xf numFmtId="3" fontId="2" fillId="0" borderId="22" xfId="0" applyNumberFormat="1" applyFont="1" applyFill="1" applyBorder="1" applyAlignment="1">
      <alignment horizontal="right" vertical="center" wrapText="1"/>
    </xf>
    <xf numFmtId="3" fontId="2" fillId="0" borderId="23" xfId="0" applyNumberFormat="1" applyFont="1" applyFill="1" applyBorder="1" applyAlignment="1">
      <alignment horizontal="right" vertical="center" wrapText="1"/>
    </xf>
    <xf numFmtId="0" fontId="2" fillId="4" borderId="47" xfId="0" applyFont="1" applyFill="1" applyBorder="1" applyAlignment="1">
      <alignment horizontal="right" vertical="center"/>
    </xf>
    <xf numFmtId="0" fontId="2" fillId="4" borderId="48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right" vertical="center"/>
    </xf>
    <xf numFmtId="0" fontId="2" fillId="4" borderId="36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4" borderId="49" xfId="0" applyFont="1" applyFill="1" applyBorder="1" applyAlignment="1">
      <alignment horizontal="right" vertical="center"/>
    </xf>
    <xf numFmtId="0" fontId="2" fillId="4" borderId="50" xfId="0" applyFont="1" applyFill="1" applyBorder="1" applyAlignment="1">
      <alignment horizontal="right" vertical="center"/>
    </xf>
    <xf numFmtId="0" fontId="2" fillId="0" borderId="3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57" fontId="2" fillId="2" borderId="51" xfId="0" applyNumberFormat="1" applyFont="1" applyFill="1" applyBorder="1" applyAlignment="1">
      <alignment horizontal="center" vertical="center"/>
    </xf>
    <xf numFmtId="57" fontId="2" fillId="2" borderId="52" xfId="0" applyNumberFormat="1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workbookViewId="0">
      <selection activeCell="G7" sqref="G7"/>
    </sheetView>
  </sheetViews>
  <sheetFormatPr defaultColWidth="9" defaultRowHeight="14.25" x14ac:dyDescent="0.15"/>
  <cols>
    <col min="1" max="1" width="15.375" style="1" customWidth="1"/>
    <col min="2" max="7" width="13.75" style="1" customWidth="1"/>
    <col min="8" max="16384" width="9" style="1"/>
  </cols>
  <sheetData>
    <row r="1" spans="1:8" ht="18.75" customHeight="1" x14ac:dyDescent="0.15">
      <c r="A1" s="84" t="s">
        <v>20</v>
      </c>
      <c r="B1" s="84"/>
      <c r="C1" s="84"/>
      <c r="D1" s="84"/>
      <c r="E1" s="84"/>
      <c r="F1" s="84"/>
      <c r="G1" s="84"/>
    </row>
    <row r="2" spans="1:8" ht="36.75" customHeight="1" x14ac:dyDescent="0.15">
      <c r="B2" s="62"/>
      <c r="C2" s="62"/>
      <c r="D2" s="62"/>
      <c r="E2" s="62"/>
      <c r="F2" s="86" t="s">
        <v>0</v>
      </c>
      <c r="G2" s="86"/>
    </row>
    <row r="3" spans="1:8" ht="32.25" customHeight="1" thickBot="1" x14ac:dyDescent="0.2">
      <c r="B3" s="63"/>
      <c r="C3" s="63"/>
      <c r="D3" s="63"/>
      <c r="E3" s="85" t="s">
        <v>34</v>
      </c>
      <c r="F3" s="85"/>
      <c r="G3" s="85"/>
    </row>
    <row r="4" spans="1:8" ht="24.75" customHeight="1" thickBot="1" x14ac:dyDescent="0.2">
      <c r="A4" s="89" t="s">
        <v>1</v>
      </c>
      <c r="B4" s="90"/>
      <c r="C4" s="90"/>
      <c r="D4" s="91"/>
      <c r="E4" s="92" t="s">
        <v>2</v>
      </c>
    </row>
    <row r="5" spans="1:8" ht="42" customHeight="1" thickBot="1" x14ac:dyDescent="0.2">
      <c r="A5" s="4"/>
      <c r="B5" s="22" t="s">
        <v>3</v>
      </c>
      <c r="C5" s="33" t="s">
        <v>4</v>
      </c>
      <c r="D5" s="5" t="s">
        <v>5</v>
      </c>
      <c r="E5" s="93"/>
    </row>
    <row r="6" spans="1:8" ht="37.5" customHeight="1" thickBot="1" x14ac:dyDescent="0.2">
      <c r="A6" s="7" t="s">
        <v>11</v>
      </c>
      <c r="B6" s="75">
        <v>10257</v>
      </c>
      <c r="C6" s="76">
        <v>11124</v>
      </c>
      <c r="D6" s="21">
        <f>SUM(B6:C6)</f>
        <v>21381</v>
      </c>
      <c r="E6" s="8">
        <v>11080</v>
      </c>
    </row>
    <row r="7" spans="1:8" ht="40.5" customHeight="1" thickBot="1" x14ac:dyDescent="0.2">
      <c r="A7" s="9" t="s">
        <v>6</v>
      </c>
      <c r="B7" s="34">
        <v>10248</v>
      </c>
      <c r="C7" s="35">
        <v>11098</v>
      </c>
      <c r="D7" s="11">
        <f>SUM(B7:C7)</f>
        <v>21346</v>
      </c>
      <c r="E7" s="10">
        <v>11083</v>
      </c>
    </row>
    <row r="8" spans="1:8" ht="40.5" customHeight="1" thickBot="1" x14ac:dyDescent="0.2">
      <c r="A8" s="6" t="s">
        <v>7</v>
      </c>
      <c r="B8" s="36">
        <f>SUM(B7-B6)</f>
        <v>-9</v>
      </c>
      <c r="C8" s="37">
        <f>SUM(C7-C6)</f>
        <v>-26</v>
      </c>
      <c r="D8" s="13">
        <f>SUM(D7-D6)</f>
        <v>-35</v>
      </c>
      <c r="E8" s="12">
        <f>SUM(E7-E6)</f>
        <v>3</v>
      </c>
    </row>
    <row r="9" spans="1:8" ht="15" thickBot="1" x14ac:dyDescent="0.2">
      <c r="A9" s="14" t="s">
        <v>15</v>
      </c>
    </row>
    <row r="10" spans="1:8" ht="18.75" customHeight="1" thickBot="1" x14ac:dyDescent="0.2">
      <c r="A10" s="19" t="s">
        <v>19</v>
      </c>
      <c r="B10" s="38" t="s">
        <v>24</v>
      </c>
      <c r="C10" s="23" t="s">
        <v>8</v>
      </c>
      <c r="D10" s="94" t="s">
        <v>12</v>
      </c>
      <c r="E10" s="95"/>
    </row>
    <row r="11" spans="1:8" ht="18.75" customHeight="1" x14ac:dyDescent="0.15">
      <c r="A11" s="30" t="s">
        <v>3</v>
      </c>
      <c r="B11" s="27">
        <f>25+4+12</f>
        <v>41</v>
      </c>
      <c r="C11" s="24">
        <v>5</v>
      </c>
      <c r="D11" s="77">
        <f>SUM(B11:C11)</f>
        <v>46</v>
      </c>
      <c r="E11" s="78"/>
    </row>
    <row r="12" spans="1:8" ht="18.75" customHeight="1" x14ac:dyDescent="0.15">
      <c r="A12" s="31" t="s">
        <v>4</v>
      </c>
      <c r="B12" s="28">
        <f>17+12+30</f>
        <v>59</v>
      </c>
      <c r="C12" s="25">
        <v>4</v>
      </c>
      <c r="D12" s="87">
        <f>SUM(B12:C12)</f>
        <v>63</v>
      </c>
      <c r="E12" s="88"/>
    </row>
    <row r="13" spans="1:8" ht="18.75" customHeight="1" thickBot="1" x14ac:dyDescent="0.2">
      <c r="A13" s="32" t="s">
        <v>14</v>
      </c>
      <c r="B13" s="29">
        <f>SUM(B11:B12)</f>
        <v>100</v>
      </c>
      <c r="C13" s="26">
        <f>SUM(C11:C12)</f>
        <v>9</v>
      </c>
      <c r="D13" s="81">
        <f>SUM(B13:C13)</f>
        <v>109</v>
      </c>
      <c r="E13" s="82"/>
    </row>
    <row r="14" spans="1:8" ht="18.75" customHeight="1" thickBot="1" x14ac:dyDescent="0.2">
      <c r="A14" s="19" t="s">
        <v>10</v>
      </c>
      <c r="B14" s="38" t="s">
        <v>25</v>
      </c>
      <c r="C14" s="23" t="s">
        <v>9</v>
      </c>
      <c r="D14" s="94" t="s">
        <v>12</v>
      </c>
      <c r="E14" s="95"/>
    </row>
    <row r="15" spans="1:8" ht="18.75" customHeight="1" x14ac:dyDescent="0.15">
      <c r="A15" s="30" t="s">
        <v>3</v>
      </c>
      <c r="B15" s="27">
        <f>35+1</f>
        <v>36</v>
      </c>
      <c r="C15" s="24">
        <v>19</v>
      </c>
      <c r="D15" s="77">
        <f>SUM(B15:C15)</f>
        <v>55</v>
      </c>
      <c r="E15" s="78"/>
    </row>
    <row r="16" spans="1:8" ht="18.75" customHeight="1" x14ac:dyDescent="0.15">
      <c r="A16" s="31" t="s">
        <v>4</v>
      </c>
      <c r="B16" s="28">
        <v>65</v>
      </c>
      <c r="C16" s="25">
        <v>24</v>
      </c>
      <c r="D16" s="87">
        <f>SUM(B16:C16)</f>
        <v>89</v>
      </c>
      <c r="E16" s="88"/>
      <c r="H16" s="1" t="s">
        <v>15</v>
      </c>
    </row>
    <row r="17" spans="1:7" ht="18.75" customHeight="1" thickBot="1" x14ac:dyDescent="0.2">
      <c r="A17" s="32" t="s">
        <v>14</v>
      </c>
      <c r="B17" s="29">
        <f>SUM(B15:B16)</f>
        <v>101</v>
      </c>
      <c r="C17" s="26">
        <f>SUM(C15:C16)</f>
        <v>43</v>
      </c>
      <c r="D17" s="81">
        <f>SUM(B17:C17)</f>
        <v>144</v>
      </c>
      <c r="E17" s="82"/>
    </row>
    <row r="18" spans="1:7" s="2" customFormat="1" x14ac:dyDescent="0.15">
      <c r="A18" s="15"/>
      <c r="B18" s="72" t="s">
        <v>31</v>
      </c>
      <c r="C18" s="72" t="s">
        <v>32</v>
      </c>
      <c r="D18" s="70"/>
      <c r="E18" s="71" t="s">
        <v>33</v>
      </c>
    </row>
    <row r="19" spans="1:7" s="2" customFormat="1" x14ac:dyDescent="0.15">
      <c r="A19" s="15"/>
      <c r="B19" s="69">
        <f>B13-B17</f>
        <v>-1</v>
      </c>
      <c r="C19" s="69">
        <f>C13-C17</f>
        <v>-34</v>
      </c>
      <c r="D19" s="68"/>
      <c r="E19" s="69">
        <f>D13-D17</f>
        <v>-35</v>
      </c>
    </row>
    <row r="20" spans="1:7" s="2" customFormat="1" x14ac:dyDescent="0.15">
      <c r="A20" s="16"/>
      <c r="B20" s="17"/>
      <c r="C20" s="17"/>
      <c r="D20" s="18"/>
      <c r="E20" s="18"/>
    </row>
    <row r="21" spans="1:7" s="2" customFormat="1" ht="15" thickBot="1" x14ac:dyDescent="0.2">
      <c r="A21" s="83" t="s">
        <v>21</v>
      </c>
      <c r="B21" s="83"/>
    </row>
    <row r="22" spans="1:7" s="2" customFormat="1" ht="18.75" customHeight="1" x14ac:dyDescent="0.15">
      <c r="A22" s="79" t="s">
        <v>15</v>
      </c>
      <c r="B22" s="97" t="s">
        <v>22</v>
      </c>
      <c r="C22" s="99" t="s">
        <v>30</v>
      </c>
      <c r="D22" s="100"/>
      <c r="E22" s="101" t="s">
        <v>10</v>
      </c>
      <c r="F22" s="100"/>
      <c r="G22" s="39"/>
    </row>
    <row r="23" spans="1:7" s="2" customFormat="1" ht="18.75" customHeight="1" thickBot="1" x14ac:dyDescent="0.2">
      <c r="A23" s="80"/>
      <c r="B23" s="98"/>
      <c r="C23" s="54" t="s">
        <v>26</v>
      </c>
      <c r="D23" s="48" t="s">
        <v>29</v>
      </c>
      <c r="E23" s="58" t="s">
        <v>27</v>
      </c>
      <c r="F23" s="56" t="s">
        <v>28</v>
      </c>
      <c r="G23" s="47" t="s">
        <v>23</v>
      </c>
    </row>
    <row r="24" spans="1:7" s="2" customFormat="1" ht="18.75" customHeight="1" x14ac:dyDescent="0.15">
      <c r="A24" s="42" t="s">
        <v>16</v>
      </c>
      <c r="B24" s="40">
        <v>439</v>
      </c>
      <c r="C24" s="55">
        <f>18+4</f>
        <v>22</v>
      </c>
      <c r="D24" s="49">
        <v>1</v>
      </c>
      <c r="E24" s="59">
        <f>3+8+5+1</f>
        <v>17</v>
      </c>
      <c r="F24" s="57">
        <v>0</v>
      </c>
      <c r="G24" s="66">
        <f>SUM(B24+C24+D24-E24-F24)</f>
        <v>445</v>
      </c>
    </row>
    <row r="25" spans="1:7" ht="18.75" customHeight="1" thickBot="1" x14ac:dyDescent="0.2">
      <c r="A25" s="43" t="s">
        <v>17</v>
      </c>
      <c r="B25" s="41">
        <v>732</v>
      </c>
      <c r="C25" s="50">
        <f>15+12+20</f>
        <v>47</v>
      </c>
      <c r="D25" s="45">
        <v>0</v>
      </c>
      <c r="E25" s="60">
        <f>5+23+8</f>
        <v>36</v>
      </c>
      <c r="F25" s="52">
        <v>0</v>
      </c>
      <c r="G25" s="67">
        <f>SUM(B25+C25+D25-E25-F25)</f>
        <v>743</v>
      </c>
    </row>
    <row r="26" spans="1:7" ht="18.75" customHeight="1" thickBot="1" x14ac:dyDescent="0.2">
      <c r="A26" s="44" t="s">
        <v>18</v>
      </c>
      <c r="B26" s="74">
        <f>SUM(B24:B25)</f>
        <v>1171</v>
      </c>
      <c r="C26" s="51">
        <f>SUM(C24:C25)</f>
        <v>69</v>
      </c>
      <c r="D26" s="46">
        <f>SUM(D24:D25)</f>
        <v>1</v>
      </c>
      <c r="E26" s="61">
        <f>SUM(E24:E25)</f>
        <v>53</v>
      </c>
      <c r="F26" s="53">
        <f>SUM(F24:F25)</f>
        <v>0</v>
      </c>
      <c r="G26" s="73">
        <f>SUM(B26+C26+D26-E26-F26)</f>
        <v>1188</v>
      </c>
    </row>
    <row r="27" spans="1:7" x14ac:dyDescent="0.15">
      <c r="A27" s="14"/>
    </row>
    <row r="28" spans="1:7" ht="15" thickBot="1" x14ac:dyDescent="0.2">
      <c r="A28" s="14"/>
    </row>
    <row r="29" spans="1:7" ht="32.25" customHeight="1" thickBot="1" x14ac:dyDescent="0.2">
      <c r="A29" s="96" t="s">
        <v>13</v>
      </c>
      <c r="B29" s="19" t="s">
        <v>3</v>
      </c>
      <c r="C29" s="20" t="s">
        <v>4</v>
      </c>
      <c r="D29" s="20" t="s">
        <v>5</v>
      </c>
      <c r="E29" s="20" t="s">
        <v>2</v>
      </c>
    </row>
    <row r="30" spans="1:7" ht="36.75" customHeight="1" thickBot="1" x14ac:dyDescent="0.2">
      <c r="A30" s="96"/>
      <c r="B30" s="64">
        <v>10358</v>
      </c>
      <c r="C30" s="65">
        <v>11238</v>
      </c>
      <c r="D30" s="65">
        <f>B30+C30</f>
        <v>21596</v>
      </c>
      <c r="E30" s="65">
        <v>11065</v>
      </c>
    </row>
    <row r="31" spans="1:7" ht="7.5" customHeight="1" x14ac:dyDescent="0.15"/>
    <row r="32" spans="1:7" x14ac:dyDescent="0.15">
      <c r="A32" s="3"/>
      <c r="B32" s="86" t="s">
        <v>35</v>
      </c>
      <c r="C32" s="86"/>
      <c r="D32" s="86"/>
      <c r="E32" s="86"/>
    </row>
  </sheetData>
  <mergeCells count="20">
    <mergeCell ref="A29:A30"/>
    <mergeCell ref="B32:E32"/>
    <mergeCell ref="B22:B23"/>
    <mergeCell ref="C22:D22"/>
    <mergeCell ref="E22:F22"/>
    <mergeCell ref="D15:E15"/>
    <mergeCell ref="A22:A23"/>
    <mergeCell ref="D17:E17"/>
    <mergeCell ref="A21:B21"/>
    <mergeCell ref="A1:G1"/>
    <mergeCell ref="E3:G3"/>
    <mergeCell ref="F2:G2"/>
    <mergeCell ref="D16:E16"/>
    <mergeCell ref="A4:D4"/>
    <mergeCell ref="E4:E5"/>
    <mergeCell ref="D10:E10"/>
    <mergeCell ref="D11:E11"/>
    <mergeCell ref="D12:E12"/>
    <mergeCell ref="D13:E13"/>
    <mergeCell ref="D14:E14"/>
  </mergeCells>
  <phoneticPr fontId="1"/>
  <pageMargins left="0.93" right="0.2" top="1" bottom="1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</vt:lpstr>
      <vt:lpstr>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t-kuroda</dc:creator>
  <cp:lastModifiedBy>shimin05</cp:lastModifiedBy>
  <cp:lastPrinted>2026-07-31T09:57:59Z</cp:lastPrinted>
  <dcterms:created xsi:type="dcterms:W3CDTF">2008-08-04T00:39:09Z</dcterms:created>
  <dcterms:modified xsi:type="dcterms:W3CDTF">2026-07-31T10:01:56Z</dcterms:modified>
</cp:coreProperties>
</file>